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<sst xmlns="http://schemas.openxmlformats.org/spreadsheetml/2006/main" count="147" uniqueCount="145">
  <si>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</si>
  <si>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</si>
  <si>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</si>
  <si>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</si>
  <si>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</si>
  <si>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</si>
  <si>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</si>
  <si>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</si>
  <si>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</si>
  <si>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</si>
  <si>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</si>
  <si>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</si>
  <si>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</si>
  <si>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</si>
  <si>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</si>
  <si>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</si>
  <si>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</si>
  <si>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</si>
  <si>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</si>
  <si>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</si>
  <si>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</si>
  <si>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</si>
  <si>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</si>
  <si>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</si>
  <si>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</si>
  <si>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</si>
  <si>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</si>
  <si>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</si>
  <si>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</si>
  <si>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</si>
  <si>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</si>
  <si>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</si>
  <si>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</si>
  <si>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</si>
  <si>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</si>
  <si>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</si>
  <si>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</si>
  <si>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</si>
  <si>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</si>
  <si>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</si>
  <si>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</si>
  <si>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</si>
  <si>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</si>
  <si>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</si>
  <si>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</si>
  <si>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</si>
  <si>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</si>
  <si>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</si>
  <si>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</si>
  <si>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</si>
  <si>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</si>
  <si>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</si>
  <si>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</si>
  <si>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</si>
  <si>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</si>
  <si>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</si>
  <si>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</si>
  <si>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</si>
  <si>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</si>
  <si>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</si>
  <si>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</si>
  <si>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</si>
  <si>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</si>
  <si>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</si>
  <si>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</si>
  <si>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</si>
  <si>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</si>
  <si>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</si>
  <si>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</si>
  <si>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</si>
  <si>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</si>
  <si>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</si>
  <si>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</si>
  <si>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</si>
  <si>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</si>
  <si>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</si>
  <si>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</si>
  <si>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</si>
  <si>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</si>
  <si>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</si>
  <si>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</si>
  <si>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</si>
  <si>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</si>
  <si>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</si>
  <si>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бюджетной системы Российской Федерации</t>
  </si>
  <si>
    <t xml:space="preserve">Налог на доходы физических лиц </t>
  </si>
  <si>
    <t>сумма изменений              + увеличение               - уменьшение</t>
  </si>
  <si>
    <t>Приложение 2</t>
  </si>
  <si>
    <t>к решению Думы</t>
  </si>
  <si>
    <t>города Мегиона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</si>
  <si>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</si>
  <si>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</si>
  <si>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                                                                                                                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</si>
  <si>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</si>
  <si>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</si>
  <si>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</si>
  <si>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</si>
  <si>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</si>
  <si>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000 2 02 15002 04 0000 150</t>
  </si>
  <si>
    <t>000 2 02 10000 00 0000 150</t>
  </si>
  <si>
    <t>000 2 02 15001 04 0000 150</t>
  </si>
  <si>
    <t>000 2 02 20041 04 0000 150</t>
  </si>
  <si>
    <t>000 2 02 25497 04 0000 150</t>
  </si>
  <si>
    <t>000 2 02 25555 04 0000 150</t>
  </si>
  <si>
    <t>000 2 02 29999 04 0000 150</t>
  </si>
  <si>
    <t>000 2 02 30000 00 0000 150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</si>
  <si>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</si>
  <si>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</si>
  <si>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</si>
  <si>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</si>
  <si>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</si>
  <si>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</si>
  <si>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</si>
  <si>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</si>
  <si>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</si>
  <si>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000 2 02 20000 00 0000 150</t>
  </si>
  <si>
    <t>ДОХОДЫ ОТ ОКАЗАНИЯ ПЛАТНЫХ УСЛУГ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</si>
  <si>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</si>
  <si>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 xml:space="preserve">уточненный план на 2022 год </t>
  </si>
  <si>
    <t>000 1 06 04000 02 0000 110</t>
  </si>
  <si>
    <t>Транспортный налог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</si>
  <si>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</si>
  <si>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</si>
  <si>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 000 1 17 00000 00 0000 000</t>
  </si>
  <si>
    <t>ПРОЧИЕ НЕНАЛОГОВЫЕ ДОХОДЫ</t>
  </si>
  <si>
    <t>040 1 17 05040 04 0000 180</t>
  </si>
  <si>
    <t>Прочие неналоговые доходы бюджетов городских округов</t>
  </si>
  <si>
    <t>000 2 02 20299 04 0000 150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</si>
  <si>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</si>
  <si>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</si>
  <si>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</si>
  <si>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000 2 02 25178 04 0000 150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</si>
  <si>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</si>
  <si>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</si>
  <si>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</si>
  <si>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>Иные межбюджетные трансферты за классное руководство педагогическим работникам государственных и муниципальных общеобразовательных организаций</t>
  </si>
  <si>
    <t>Утвержденный план на 2022 год, утвержден решением Думы города от 18.12.2020 №37</t>
  </si>
  <si>
    <t xml:space="preserve">уточненный план на 2023 год </t>
  </si>
  <si>
    <t>Утвержденный план на 2023 год, утвержден решением Думы города от 18.12.2020 №37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</si>
  <si>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</si>
  <si>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</si>
  <si>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</si>
  <si>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</si>
  <si>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Прогнозируемый общий объем доходов бюджета городского округа Мегион Ханты-Мансийского автономного округа - Югры на плановый период 2022 и 2023 годов </t>
  </si>
  <si>
    <t>от "_19_"_02_2021 №_50_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</si>
</sst>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horizontal="center" wrapText="1"/>
      <protection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11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35" borderId="11" xfId="0" applyFont="1" applyFill="1" applyBorder="1" applyAlignment="1">
      <alignment/>
    </xf>
    <xf numFmtId="184" fontId="7" fillId="0" borderId="11" xfId="0" applyNumberFormat="1" applyFont="1" applyBorder="1" applyAlignment="1">
      <alignment/>
    </xf>
    <xf numFmtId="184" fontId="6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63" applyNumberFormat="1" applyFont="1" applyFill="1" applyBorder="1" applyAlignment="1">
      <alignment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justify" vertical="center" wrapText="1"/>
    </xf>
    <xf numFmtId="1" fontId="7" fillId="35" borderId="11" xfId="53" applyFont="1" applyFill="1" applyBorder="1" applyAlignment="1">
      <alignment horizontal="center" vertical="top" wrapText="1"/>
      <protection/>
    </xf>
    <xf numFmtId="1" fontId="7" fillId="35" borderId="11" xfId="53" applyFont="1" applyFill="1" applyBorder="1">
      <alignment vertical="top" wrapText="1"/>
      <protection/>
    </xf>
    <xf numFmtId="0" fontId="48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184" fontId="7" fillId="35" borderId="11" xfId="0" applyNumberFormat="1" applyFont="1" applyFill="1" applyBorder="1" applyAlignment="1">
      <alignment/>
    </xf>
    <xf numFmtId="0" fontId="48" fillId="0" borderId="11" xfId="0" applyFont="1" applyBorder="1" applyAlignment="1">
      <alignment horizontal="justify" vertical="top" wrapText="1"/>
    </xf>
    <xf numFmtId="0" fontId="48" fillId="0" borderId="11" xfId="0" applyFont="1" applyBorder="1" applyAlignment="1">
      <alignment vertical="top" wrapText="1"/>
    </xf>
    <xf numFmtId="0" fontId="7" fillId="35" borderId="15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17.00390625" style="1" customWidth="1"/>
    <col min="4" max="4" width="14.25390625" style="1" customWidth="1"/>
    <col min="5" max="5" width="15.125" style="1" customWidth="1"/>
    <col min="6" max="6" width="15.875" style="17" customWidth="1"/>
    <col min="7" max="7" width="13.00390625" style="1" customWidth="1"/>
    <col min="8" max="8" width="13.625" style="1" customWidth="1"/>
    <col min="9" max="16384" width="9.125" style="1" customWidth="1"/>
  </cols>
  <sheetData>
    <row r="1" spans="2:8" ht="15.75" customHeight="1">
      <c r="B1" s="33" t="s">
        <v>92</v>
      </c>
      <c r="C1" s="34"/>
      <c r="D1" s="34"/>
      <c r="E1" s="34"/>
      <c r="F1" s="34"/>
      <c r="G1" s="79" t="s">
        <v>87</v>
      </c>
      <c r="H1" s="79"/>
    </row>
    <row r="2" spans="2:8" ht="15.75" customHeight="1">
      <c r="B2" s="33" t="s">
        <v>90</v>
      </c>
      <c r="C2" s="34"/>
      <c r="D2" s="34"/>
      <c r="E2" s="34"/>
      <c r="F2" s="34"/>
      <c r="G2" s="79" t="s">
        <v>88</v>
      </c>
      <c r="H2" s="79"/>
    </row>
    <row r="3" spans="2:8" ht="15.75" customHeight="1">
      <c r="B3" s="33" t="s">
        <v>92</v>
      </c>
      <c r="C3" s="34"/>
      <c r="D3" s="34"/>
      <c r="E3" s="34"/>
      <c r="F3" s="34"/>
      <c r="G3" s="79" t="s">
        <v>89</v>
      </c>
      <c r="H3" s="79"/>
    </row>
    <row r="4" spans="2:8" ht="15.75" customHeight="1">
      <c r="B4" s="35" t="s">
        <v>91</v>
      </c>
      <c r="C4" s="35"/>
      <c r="D4" s="35"/>
      <c r="E4" s="35"/>
      <c r="F4" s="35"/>
      <c r="G4" s="80" t="s">
        <v>144</v>
      </c>
      <c r="H4" s="80"/>
    </row>
    <row r="5" spans="2:8" ht="15.75" customHeight="1">
      <c r="B5" s="35"/>
      <c r="C5" s="35"/>
      <c r="D5" s="35"/>
      <c r="E5" s="35"/>
      <c r="F5" s="35"/>
      <c r="G5" s="75"/>
      <c r="H5" s="75"/>
    </row>
    <row r="6" spans="1:7" ht="12.75">
      <c r="A6" s="78" t="s">
        <v>143</v>
      </c>
      <c r="B6" s="78"/>
      <c r="C6" s="78"/>
      <c r="D6" s="78"/>
      <c r="E6" s="78"/>
      <c r="F6" s="78"/>
      <c r="G6" s="78"/>
    </row>
    <row r="7" spans="1:11" ht="35.25" customHeight="1">
      <c r="A7" s="78"/>
      <c r="B7" s="78"/>
      <c r="C7" s="78"/>
      <c r="D7" s="78"/>
      <c r="E7" s="78"/>
      <c r="F7" s="78"/>
      <c r="G7" s="78"/>
      <c r="K7" s="16"/>
    </row>
    <row r="8" spans="1:8" ht="18.75">
      <c r="A8" s="2"/>
      <c r="B8" s="2"/>
      <c r="F8" s="36"/>
      <c r="H8" s="36" t="s">
        <v>79</v>
      </c>
    </row>
    <row r="9" spans="1:8" ht="12.75" customHeight="1">
      <c r="A9" s="81" t="s">
        <v>38</v>
      </c>
      <c r="B9" s="83" t="s">
        <v>80</v>
      </c>
      <c r="C9" s="87" t="s">
        <v>136</v>
      </c>
      <c r="D9" s="84" t="s">
        <v>86</v>
      </c>
      <c r="E9" s="84" t="s">
        <v>118</v>
      </c>
      <c r="F9" s="87" t="s">
        <v>138</v>
      </c>
      <c r="G9" s="76" t="s">
        <v>86</v>
      </c>
      <c r="H9" s="76" t="s">
        <v>137</v>
      </c>
    </row>
    <row r="10" spans="1:8" ht="63.75" customHeight="1">
      <c r="A10" s="82"/>
      <c r="B10" s="83"/>
      <c r="C10" s="88"/>
      <c r="D10" s="85"/>
      <c r="E10" s="86"/>
      <c r="F10" s="88"/>
      <c r="G10" s="77"/>
      <c r="H10" s="77"/>
    </row>
    <row r="11" spans="1:8" ht="12.7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56">
        <v>7</v>
      </c>
      <c r="H11" s="56">
        <v>8</v>
      </c>
    </row>
    <row r="12" spans="1:8" ht="15.75" customHeight="1">
      <c r="A12" s="4" t="s">
        <v>16</v>
      </c>
      <c r="B12" s="37" t="s">
        <v>45</v>
      </c>
      <c r="C12" s="25">
        <f>SUM(C13+C28)</f>
        <v>1350034.5</v>
      </c>
      <c r="D12" s="25">
        <f>SUM(D13+D28)</f>
        <v>0</v>
      </c>
      <c r="E12" s="25">
        <f>SUM(C12+D12)</f>
        <v>1350034.5</v>
      </c>
      <c r="F12" s="25">
        <f>SUM(F13+F28)</f>
        <v>1340769.4000000001</v>
      </c>
      <c r="G12" s="25">
        <f>SUM(G13+G28)</f>
        <v>0</v>
      </c>
      <c r="H12" s="52">
        <f>SUM(F12+G12)</f>
        <v>1340769.4000000001</v>
      </c>
    </row>
    <row r="13" spans="1:8" ht="19.5" customHeight="1">
      <c r="A13" s="4"/>
      <c r="B13" s="37" t="s">
        <v>61</v>
      </c>
      <c r="C13" s="25">
        <f>SUM(C14+C16+C18+C23+C27)</f>
        <v>1143304.8</v>
      </c>
      <c r="D13" s="25">
        <f>SUM(D14+D16+D18+D23+D27)</f>
        <v>0</v>
      </c>
      <c r="E13" s="25">
        <f aca="true" t="shared" si="0" ref="E13:E77">SUM(C13+D13)</f>
        <v>1143304.8</v>
      </c>
      <c r="F13" s="25">
        <f>SUM(F14+F16+F18+F23+F27)</f>
        <v>1160901.3</v>
      </c>
      <c r="G13" s="25">
        <f>SUM(G14+G16+G18+G23+G27)</f>
        <v>0</v>
      </c>
      <c r="H13" s="52">
        <f aca="true" t="shared" si="1" ref="H13:H77">SUM(F13+G13)</f>
        <v>1160901.3</v>
      </c>
    </row>
    <row r="14" spans="1:8" ht="15">
      <c r="A14" s="8" t="s">
        <v>17</v>
      </c>
      <c r="B14" s="38" t="s">
        <v>0</v>
      </c>
      <c r="C14" s="26">
        <f>SUM(C15)</f>
        <v>926665</v>
      </c>
      <c r="D14" s="26">
        <f>SUM(D15)</f>
        <v>0</v>
      </c>
      <c r="E14" s="26">
        <f t="shared" si="0"/>
        <v>926665</v>
      </c>
      <c r="F14" s="26">
        <f>SUM(F15)</f>
        <v>941711.5</v>
      </c>
      <c r="G14" s="26">
        <f>SUM(G15)</f>
        <v>0</v>
      </c>
      <c r="H14" s="53">
        <f t="shared" si="1"/>
        <v>941711.5</v>
      </c>
    </row>
    <row r="15" spans="1:8" ht="18.75" customHeight="1">
      <c r="A15" s="5" t="s">
        <v>18</v>
      </c>
      <c r="B15" s="6" t="s">
        <v>85</v>
      </c>
      <c r="C15" s="15">
        <v>926665</v>
      </c>
      <c r="D15" s="15"/>
      <c r="E15" s="15">
        <f t="shared" si="0"/>
        <v>926665</v>
      </c>
      <c r="F15" s="15">
        <v>941711.5</v>
      </c>
      <c r="G15" s="49"/>
      <c r="H15" s="51">
        <f t="shared" si="1"/>
        <v>941711.5</v>
      </c>
    </row>
    <row r="16" spans="1:8" ht="36" customHeight="1">
      <c r="A16" s="8" t="s">
        <v>54</v>
      </c>
      <c r="B16" s="38" t="s">
        <v>46</v>
      </c>
      <c r="C16" s="31">
        <f>SUM(C17)</f>
        <v>13265.8</v>
      </c>
      <c r="D16" s="31">
        <f>SUM(D17)</f>
        <v>0</v>
      </c>
      <c r="E16" s="26">
        <f t="shared" si="0"/>
        <v>13265.8</v>
      </c>
      <c r="F16" s="31">
        <f>SUM(F17)</f>
        <v>13265.8</v>
      </c>
      <c r="G16" s="31">
        <f>SUM(G17)</f>
        <v>0</v>
      </c>
      <c r="H16" s="53">
        <f t="shared" si="1"/>
        <v>13265.8</v>
      </c>
    </row>
    <row r="17" spans="1:8" s="12" customFormat="1" ht="30">
      <c r="A17" s="11" t="s">
        <v>52</v>
      </c>
      <c r="B17" s="39" t="s">
        <v>53</v>
      </c>
      <c r="C17" s="32">
        <v>13265.8</v>
      </c>
      <c r="D17" s="32"/>
      <c r="E17" s="15">
        <f t="shared" si="0"/>
        <v>13265.8</v>
      </c>
      <c r="F17" s="32">
        <v>13265.8</v>
      </c>
      <c r="G17" s="50"/>
      <c r="H17" s="51">
        <f t="shared" si="1"/>
        <v>13265.8</v>
      </c>
    </row>
    <row r="18" spans="1:8" ht="15">
      <c r="A18" s="8" t="s">
        <v>19</v>
      </c>
      <c r="B18" s="38" t="s">
        <v>7</v>
      </c>
      <c r="C18" s="31">
        <f>SUM(C19:C22)</f>
        <v>117650</v>
      </c>
      <c r="D18" s="31">
        <f>SUM(D19:D22)</f>
        <v>0</v>
      </c>
      <c r="E18" s="26">
        <f t="shared" si="0"/>
        <v>117650</v>
      </c>
      <c r="F18" s="31">
        <f>SUM(F19:F22)</f>
        <v>118200</v>
      </c>
      <c r="G18" s="31">
        <f>SUM(G19:G22)</f>
        <v>0</v>
      </c>
      <c r="H18" s="53">
        <f t="shared" si="1"/>
        <v>118200</v>
      </c>
    </row>
    <row r="19" spans="1:8" ht="30">
      <c r="A19" s="5" t="s">
        <v>43</v>
      </c>
      <c r="B19" s="40" t="s">
        <v>9</v>
      </c>
      <c r="C19" s="29">
        <v>109000</v>
      </c>
      <c r="D19" s="29"/>
      <c r="E19" s="15">
        <f t="shared" si="0"/>
        <v>109000</v>
      </c>
      <c r="F19" s="29">
        <v>109500</v>
      </c>
      <c r="G19" s="49"/>
      <c r="H19" s="51">
        <f t="shared" si="1"/>
        <v>109500</v>
      </c>
    </row>
    <row r="20" spans="1:8" ht="30">
      <c r="A20" s="5" t="s">
        <v>20</v>
      </c>
      <c r="B20" s="40" t="s">
        <v>10</v>
      </c>
      <c r="C20" s="29">
        <v>0</v>
      </c>
      <c r="D20" s="29"/>
      <c r="E20" s="15">
        <f t="shared" si="0"/>
        <v>0</v>
      </c>
      <c r="F20" s="29">
        <v>0</v>
      </c>
      <c r="G20" s="49"/>
      <c r="H20" s="51">
        <f t="shared" si="1"/>
        <v>0</v>
      </c>
    </row>
    <row r="21" spans="1:8" ht="15">
      <c r="A21" s="5" t="s">
        <v>34</v>
      </c>
      <c r="B21" s="40" t="s">
        <v>35</v>
      </c>
      <c r="C21" s="29">
        <v>0</v>
      </c>
      <c r="D21" s="29"/>
      <c r="E21" s="15">
        <f t="shared" si="0"/>
        <v>0</v>
      </c>
      <c r="F21" s="29">
        <v>0</v>
      </c>
      <c r="G21" s="49"/>
      <c r="H21" s="51">
        <f t="shared" si="1"/>
        <v>0</v>
      </c>
    </row>
    <row r="22" spans="1:8" ht="30">
      <c r="A22" s="5" t="s">
        <v>47</v>
      </c>
      <c r="B22" s="40" t="s">
        <v>48</v>
      </c>
      <c r="C22" s="29">
        <v>8650</v>
      </c>
      <c r="D22" s="29"/>
      <c r="E22" s="15">
        <f t="shared" si="0"/>
        <v>8650</v>
      </c>
      <c r="F22" s="29">
        <v>8700</v>
      </c>
      <c r="G22" s="49"/>
      <c r="H22" s="51">
        <f t="shared" si="1"/>
        <v>8700</v>
      </c>
    </row>
    <row r="23" spans="1:8" ht="15">
      <c r="A23" s="9" t="s">
        <v>21</v>
      </c>
      <c r="B23" s="41" t="s">
        <v>1</v>
      </c>
      <c r="C23" s="26">
        <f>SUM(C24:C26)</f>
        <v>76500</v>
      </c>
      <c r="D23" s="26">
        <f>SUM(D24:D26)</f>
        <v>0</v>
      </c>
      <c r="E23" s="26">
        <f t="shared" si="0"/>
        <v>76500</v>
      </c>
      <c r="F23" s="26">
        <f>SUM(F24:F26)</f>
        <v>78500</v>
      </c>
      <c r="G23" s="26">
        <f>SUM(G24:G26)</f>
        <v>0</v>
      </c>
      <c r="H23" s="53">
        <f t="shared" si="1"/>
        <v>78500</v>
      </c>
    </row>
    <row r="24" spans="1:8" ht="15">
      <c r="A24" s="7" t="s">
        <v>22</v>
      </c>
      <c r="B24" s="6" t="s">
        <v>11</v>
      </c>
      <c r="C24" s="15">
        <v>15000</v>
      </c>
      <c r="D24" s="15"/>
      <c r="E24" s="15">
        <f t="shared" si="0"/>
        <v>15000</v>
      </c>
      <c r="F24" s="15">
        <v>15500</v>
      </c>
      <c r="G24" s="49"/>
      <c r="H24" s="51">
        <f t="shared" si="1"/>
        <v>15500</v>
      </c>
    </row>
    <row r="25" spans="1:8" ht="15">
      <c r="A25" s="66" t="s">
        <v>119</v>
      </c>
      <c r="B25" s="67" t="s">
        <v>120</v>
      </c>
      <c r="C25" s="15">
        <v>22000</v>
      </c>
      <c r="D25" s="15"/>
      <c r="E25" s="15">
        <f t="shared" si="0"/>
        <v>22000</v>
      </c>
      <c r="F25" s="15">
        <v>22500</v>
      </c>
      <c r="G25" s="49"/>
      <c r="H25" s="51">
        <f t="shared" si="1"/>
        <v>22500</v>
      </c>
    </row>
    <row r="26" spans="1:8" ht="15">
      <c r="A26" s="5" t="s">
        <v>23</v>
      </c>
      <c r="B26" s="6" t="s">
        <v>12</v>
      </c>
      <c r="C26" s="15">
        <v>39500</v>
      </c>
      <c r="D26" s="15"/>
      <c r="E26" s="15">
        <f t="shared" si="0"/>
        <v>39500</v>
      </c>
      <c r="F26" s="15">
        <v>40500</v>
      </c>
      <c r="G26" s="49"/>
      <c r="H26" s="51">
        <f t="shared" si="1"/>
        <v>40500</v>
      </c>
    </row>
    <row r="27" spans="1:8" ht="15">
      <c r="A27" s="9" t="s">
        <v>24</v>
      </c>
      <c r="B27" s="41" t="s">
        <v>8</v>
      </c>
      <c r="C27" s="26">
        <v>9224</v>
      </c>
      <c r="D27" s="26"/>
      <c r="E27" s="26">
        <f t="shared" si="0"/>
        <v>9224</v>
      </c>
      <c r="F27" s="26">
        <v>9224</v>
      </c>
      <c r="G27" s="26"/>
      <c r="H27" s="53">
        <f t="shared" si="1"/>
        <v>9224</v>
      </c>
    </row>
    <row r="28" spans="1:8" ht="19.5" customHeight="1">
      <c r="A28" s="7"/>
      <c r="B28" s="65" t="s">
        <v>62</v>
      </c>
      <c r="C28" s="25">
        <f>SUM(C29+C36+C38+C43+C49+C50)</f>
        <v>206729.7</v>
      </c>
      <c r="D28" s="25">
        <f>SUM(D29+D36+D38+D43+D49+D50)</f>
        <v>0</v>
      </c>
      <c r="E28" s="25">
        <f t="shared" si="0"/>
        <v>206729.7</v>
      </c>
      <c r="F28" s="25">
        <f>SUM(F29+F36+F38+F43+F49+F50)</f>
        <v>179868.1</v>
      </c>
      <c r="G28" s="25">
        <f>SUM(G29+G36+G38+G43+G49+G50)</f>
        <v>0</v>
      </c>
      <c r="H28" s="52">
        <f t="shared" si="1"/>
        <v>179868.1</v>
      </c>
    </row>
    <row r="29" spans="1:8" ht="45">
      <c r="A29" s="8" t="s">
        <v>25</v>
      </c>
      <c r="B29" s="41" t="s">
        <v>2</v>
      </c>
      <c r="C29" s="26">
        <f>SUM(C30:C35)</f>
        <v>148297</v>
      </c>
      <c r="D29" s="26">
        <f>SUM(D30:D35)</f>
        <v>0</v>
      </c>
      <c r="E29" s="26">
        <f t="shared" si="0"/>
        <v>148297</v>
      </c>
      <c r="F29" s="26">
        <f>SUM(F30:F35)</f>
        <v>126967</v>
      </c>
      <c r="G29" s="26">
        <f>SUM(G30:G35)</f>
        <v>0</v>
      </c>
      <c r="H29" s="53">
        <f t="shared" si="1"/>
        <v>126967</v>
      </c>
    </row>
    <row r="30" spans="1:8" ht="45" customHeight="1">
      <c r="A30" s="5" t="s">
        <v>75</v>
      </c>
      <c r="B30" s="42" t="s">
        <v>76</v>
      </c>
      <c r="C30" s="27">
        <v>1289</v>
      </c>
      <c r="D30" s="27"/>
      <c r="E30" s="15">
        <f t="shared" si="0"/>
        <v>1289</v>
      </c>
      <c r="F30" s="27">
        <v>1289</v>
      </c>
      <c r="G30" s="49"/>
      <c r="H30" s="51">
        <f t="shared" si="1"/>
        <v>1289</v>
      </c>
    </row>
    <row r="31" spans="1:8" ht="75">
      <c r="A31" s="5" t="s">
        <v>40</v>
      </c>
      <c r="B31" s="6" t="s">
        <v>14</v>
      </c>
      <c r="C31" s="15">
        <v>116527</v>
      </c>
      <c r="D31" s="15"/>
      <c r="E31" s="15">
        <f t="shared" si="0"/>
        <v>116527</v>
      </c>
      <c r="F31" s="15">
        <v>116527</v>
      </c>
      <c r="G31" s="49"/>
      <c r="H31" s="51">
        <f t="shared" si="1"/>
        <v>116527</v>
      </c>
    </row>
    <row r="32" spans="1:8" ht="75">
      <c r="A32" s="5" t="s">
        <v>36</v>
      </c>
      <c r="B32" s="6" t="s">
        <v>44</v>
      </c>
      <c r="C32" s="15">
        <v>1028</v>
      </c>
      <c r="D32" s="15"/>
      <c r="E32" s="15">
        <f t="shared" si="0"/>
        <v>1028</v>
      </c>
      <c r="F32" s="15">
        <v>1028</v>
      </c>
      <c r="G32" s="49"/>
      <c r="H32" s="51">
        <f t="shared" si="1"/>
        <v>1028</v>
      </c>
    </row>
    <row r="33" spans="1:8" ht="60">
      <c r="A33" s="5" t="s">
        <v>26</v>
      </c>
      <c r="B33" s="6" t="s">
        <v>39</v>
      </c>
      <c r="C33" s="15">
        <v>384</v>
      </c>
      <c r="D33" s="15"/>
      <c r="E33" s="15">
        <f t="shared" si="0"/>
        <v>384</v>
      </c>
      <c r="F33" s="15">
        <v>321</v>
      </c>
      <c r="G33" s="49"/>
      <c r="H33" s="51">
        <f t="shared" si="1"/>
        <v>321</v>
      </c>
    </row>
    <row r="34" spans="1:8" ht="30">
      <c r="A34" s="5" t="s">
        <v>49</v>
      </c>
      <c r="B34" s="6" t="s">
        <v>50</v>
      </c>
      <c r="C34" s="15">
        <v>24269</v>
      </c>
      <c r="D34" s="15"/>
      <c r="E34" s="15">
        <f t="shared" si="0"/>
        <v>24269</v>
      </c>
      <c r="F34" s="15">
        <v>3002</v>
      </c>
      <c r="G34" s="49"/>
      <c r="H34" s="51">
        <f t="shared" si="1"/>
        <v>3002</v>
      </c>
    </row>
    <row r="35" spans="1:8" ht="77.25" customHeight="1">
      <c r="A35" s="5" t="s">
        <v>55</v>
      </c>
      <c r="B35" s="14" t="s">
        <v>56</v>
      </c>
      <c r="C35" s="15">
        <v>4800</v>
      </c>
      <c r="D35" s="15"/>
      <c r="E35" s="15">
        <f t="shared" si="0"/>
        <v>4800</v>
      </c>
      <c r="F35" s="15">
        <v>4800</v>
      </c>
      <c r="G35" s="49"/>
      <c r="H35" s="51">
        <f t="shared" si="1"/>
        <v>4800</v>
      </c>
    </row>
    <row r="36" spans="1:8" ht="23.25" customHeight="1">
      <c r="A36" s="8" t="s">
        <v>27</v>
      </c>
      <c r="B36" s="41" t="s">
        <v>3</v>
      </c>
      <c r="C36" s="26">
        <f>SUM(C37)</f>
        <v>7538.1</v>
      </c>
      <c r="D36" s="26">
        <f>SUM(D37)</f>
        <v>0</v>
      </c>
      <c r="E36" s="26">
        <f t="shared" si="0"/>
        <v>7538.1</v>
      </c>
      <c r="F36" s="26">
        <f>SUM(F37)</f>
        <v>7538.1</v>
      </c>
      <c r="G36" s="26">
        <f>SUM(G37)</f>
        <v>0</v>
      </c>
      <c r="H36" s="53">
        <f t="shared" si="1"/>
        <v>7538.1</v>
      </c>
    </row>
    <row r="37" spans="1:8" ht="17.25" customHeight="1">
      <c r="A37" s="5" t="s">
        <v>28</v>
      </c>
      <c r="B37" s="6" t="s">
        <v>4</v>
      </c>
      <c r="C37" s="15">
        <v>7538.1</v>
      </c>
      <c r="D37" s="15"/>
      <c r="E37" s="15">
        <f t="shared" si="0"/>
        <v>7538.1</v>
      </c>
      <c r="F37" s="15">
        <v>7538.1</v>
      </c>
      <c r="G37" s="49"/>
      <c r="H37" s="51">
        <f t="shared" si="1"/>
        <v>7538.1</v>
      </c>
    </row>
    <row r="38" spans="1:8" ht="30">
      <c r="A38" s="8" t="s">
        <v>29</v>
      </c>
      <c r="B38" s="41" t="s">
        <v>116</v>
      </c>
      <c r="C38" s="26">
        <f>SUM(C39:C42)</f>
        <v>201</v>
      </c>
      <c r="D38" s="26">
        <f>SUM(D39:D42)</f>
        <v>0</v>
      </c>
      <c r="E38" s="26">
        <f t="shared" si="0"/>
        <v>201</v>
      </c>
      <c r="F38" s="26">
        <f>SUM(F39:F42)</f>
        <v>201</v>
      </c>
      <c r="G38" s="26">
        <f>SUM(G39:G42)</f>
        <v>0</v>
      </c>
      <c r="H38" s="53">
        <f t="shared" si="1"/>
        <v>201</v>
      </c>
    </row>
    <row r="39" spans="1:8" ht="45">
      <c r="A39" s="5" t="s">
        <v>59</v>
      </c>
      <c r="B39" s="18" t="s">
        <v>60</v>
      </c>
      <c r="C39" s="15">
        <v>50</v>
      </c>
      <c r="D39" s="15"/>
      <c r="E39" s="15">
        <f t="shared" si="0"/>
        <v>50</v>
      </c>
      <c r="F39" s="15">
        <v>50</v>
      </c>
      <c r="G39" s="49"/>
      <c r="H39" s="51">
        <f t="shared" si="1"/>
        <v>50</v>
      </c>
    </row>
    <row r="40" spans="1:8" ht="30">
      <c r="A40" s="5" t="s">
        <v>77</v>
      </c>
      <c r="B40" s="18" t="s">
        <v>78</v>
      </c>
      <c r="C40" s="15">
        <v>0</v>
      </c>
      <c r="D40" s="15"/>
      <c r="E40" s="15">
        <f t="shared" si="0"/>
        <v>0</v>
      </c>
      <c r="F40" s="15">
        <v>0</v>
      </c>
      <c r="G40" s="49"/>
      <c r="H40" s="51">
        <f t="shared" si="1"/>
        <v>0</v>
      </c>
    </row>
    <row r="41" spans="1:8" ht="30">
      <c r="A41" s="5" t="s">
        <v>121</v>
      </c>
      <c r="B41" s="68" t="s">
        <v>122</v>
      </c>
      <c r="C41" s="15">
        <v>1</v>
      </c>
      <c r="D41" s="15"/>
      <c r="E41" s="15">
        <f t="shared" si="0"/>
        <v>1</v>
      </c>
      <c r="F41" s="15">
        <v>1</v>
      </c>
      <c r="G41" s="49"/>
      <c r="H41" s="51">
        <f t="shared" si="1"/>
        <v>1</v>
      </c>
    </row>
    <row r="42" spans="1:8" ht="15.75" customHeight="1">
      <c r="A42" s="5" t="s">
        <v>42</v>
      </c>
      <c r="B42" s="6" t="s">
        <v>41</v>
      </c>
      <c r="C42" s="15">
        <v>150</v>
      </c>
      <c r="D42" s="15"/>
      <c r="E42" s="15">
        <f t="shared" si="0"/>
        <v>150</v>
      </c>
      <c r="F42" s="15">
        <v>150</v>
      </c>
      <c r="G42" s="49"/>
      <c r="H42" s="51">
        <f t="shared" si="1"/>
        <v>150</v>
      </c>
    </row>
    <row r="43" spans="1:8" ht="30">
      <c r="A43" s="8" t="s">
        <v>30</v>
      </c>
      <c r="B43" s="41" t="s">
        <v>5</v>
      </c>
      <c r="C43" s="26">
        <f>SUM(C44:C48)</f>
        <v>45485</v>
      </c>
      <c r="D43" s="26">
        <f>SUM(D44:D48)</f>
        <v>0</v>
      </c>
      <c r="E43" s="26">
        <f t="shared" si="0"/>
        <v>45485</v>
      </c>
      <c r="F43" s="26">
        <f>SUM(F44:F48)</f>
        <v>39950</v>
      </c>
      <c r="G43" s="26">
        <f>SUM(G44:G48)</f>
        <v>0</v>
      </c>
      <c r="H43" s="53">
        <f t="shared" si="1"/>
        <v>39950</v>
      </c>
    </row>
    <row r="44" spans="1:8" ht="30">
      <c r="A44" s="5" t="s">
        <v>31</v>
      </c>
      <c r="B44" s="6" t="s">
        <v>13</v>
      </c>
      <c r="C44" s="15">
        <v>21315</v>
      </c>
      <c r="D44" s="15"/>
      <c r="E44" s="15">
        <f t="shared" si="0"/>
        <v>21315</v>
      </c>
      <c r="F44" s="15">
        <v>17059</v>
      </c>
      <c r="G44" s="49"/>
      <c r="H44" s="51">
        <f t="shared" si="1"/>
        <v>17059</v>
      </c>
    </row>
    <row r="45" spans="1:8" ht="94.5" customHeight="1">
      <c r="A45" s="5" t="s">
        <v>51</v>
      </c>
      <c r="B45" s="48" t="s">
        <v>81</v>
      </c>
      <c r="C45" s="15">
        <v>696</v>
      </c>
      <c r="D45" s="15"/>
      <c r="E45" s="15">
        <f t="shared" si="0"/>
        <v>696</v>
      </c>
      <c r="F45" s="15">
        <v>683</v>
      </c>
      <c r="G45" s="49"/>
      <c r="H45" s="51">
        <f t="shared" si="1"/>
        <v>683</v>
      </c>
    </row>
    <row r="46" spans="1:8" ht="48" customHeight="1">
      <c r="A46" s="5" t="s">
        <v>57</v>
      </c>
      <c r="B46" s="6" t="s">
        <v>58</v>
      </c>
      <c r="C46" s="15">
        <v>23323</v>
      </c>
      <c r="D46" s="15"/>
      <c r="E46" s="15">
        <f t="shared" si="0"/>
        <v>23323</v>
      </c>
      <c r="F46" s="15">
        <v>22057</v>
      </c>
      <c r="G46" s="49"/>
      <c r="H46" s="51">
        <f t="shared" si="1"/>
        <v>22057</v>
      </c>
    </row>
    <row r="47" spans="1:8" ht="48" customHeight="1">
      <c r="A47" s="5" t="s">
        <v>96</v>
      </c>
      <c r="B47" s="64" t="s">
        <v>97</v>
      </c>
      <c r="C47" s="15">
        <v>3</v>
      </c>
      <c r="D47" s="15"/>
      <c r="E47" s="15">
        <f t="shared" si="0"/>
        <v>3</v>
      </c>
      <c r="F47" s="15">
        <v>3</v>
      </c>
      <c r="G47" s="49"/>
      <c r="H47" s="51">
        <f t="shared" si="1"/>
        <v>3</v>
      </c>
    </row>
    <row r="48" spans="1:8" ht="78" customHeight="1">
      <c r="A48" s="5" t="s">
        <v>139</v>
      </c>
      <c r="B48" s="64" t="s">
        <v>140</v>
      </c>
      <c r="C48" s="15">
        <v>148</v>
      </c>
      <c r="D48" s="15"/>
      <c r="E48" s="15">
        <f>SUM(C48+D48)</f>
        <v>148</v>
      </c>
      <c r="F48" s="15">
        <v>148</v>
      </c>
      <c r="G48" s="49"/>
      <c r="H48" s="51">
        <f>SUM(F48+G48)</f>
        <v>148</v>
      </c>
    </row>
    <row r="49" spans="1:8" ht="15">
      <c r="A49" s="8" t="s">
        <v>32</v>
      </c>
      <c r="B49" s="41" t="s">
        <v>6</v>
      </c>
      <c r="C49" s="26">
        <v>2755.2</v>
      </c>
      <c r="D49" s="26"/>
      <c r="E49" s="26">
        <f t="shared" si="0"/>
        <v>2755.2</v>
      </c>
      <c r="F49" s="26">
        <v>2758.6</v>
      </c>
      <c r="G49" s="54"/>
      <c r="H49" s="53">
        <f t="shared" si="1"/>
        <v>2758.6</v>
      </c>
    </row>
    <row r="50" spans="1:8" ht="15">
      <c r="A50" s="8" t="s">
        <v>123</v>
      </c>
      <c r="B50" s="41" t="s">
        <v>124</v>
      </c>
      <c r="C50" s="26">
        <f>SUM(C51)</f>
        <v>2453.4</v>
      </c>
      <c r="D50" s="26">
        <f>SUM(D51)</f>
        <v>0</v>
      </c>
      <c r="E50" s="26">
        <f t="shared" si="0"/>
        <v>2453.4</v>
      </c>
      <c r="F50" s="26">
        <f>SUM(F51)</f>
        <v>2453.4</v>
      </c>
      <c r="G50" s="54"/>
      <c r="H50" s="53">
        <f t="shared" si="1"/>
        <v>2453.4</v>
      </c>
    </row>
    <row r="51" spans="1:8" ht="15">
      <c r="A51" s="5" t="s">
        <v>125</v>
      </c>
      <c r="B51" s="69" t="s">
        <v>126</v>
      </c>
      <c r="C51" s="27">
        <v>2453.4</v>
      </c>
      <c r="D51" s="27"/>
      <c r="E51" s="27">
        <f t="shared" si="0"/>
        <v>2453.4</v>
      </c>
      <c r="F51" s="27">
        <v>2453.4</v>
      </c>
      <c r="G51" s="50"/>
      <c r="H51" s="70">
        <f t="shared" si="1"/>
        <v>2453.4</v>
      </c>
    </row>
    <row r="52" spans="1:8" ht="14.25" customHeight="1">
      <c r="A52" s="19" t="s">
        <v>33</v>
      </c>
      <c r="B52" s="43" t="s">
        <v>37</v>
      </c>
      <c r="C52" s="30">
        <f>SUM(C53)</f>
        <v>3503039.8000000003</v>
      </c>
      <c r="D52" s="30">
        <f>SUM(D53)</f>
        <v>68306.2</v>
      </c>
      <c r="E52" s="25">
        <f t="shared" si="0"/>
        <v>3571346.0000000005</v>
      </c>
      <c r="F52" s="30">
        <f>SUM(F53)</f>
        <v>3310036.7</v>
      </c>
      <c r="G52" s="30">
        <f>SUM(G53)</f>
        <v>62251.5</v>
      </c>
      <c r="H52" s="52">
        <f t="shared" si="1"/>
        <v>3372288.2</v>
      </c>
    </row>
    <row r="53" spans="1:8" ht="36" customHeight="1">
      <c r="A53" s="22" t="s">
        <v>63</v>
      </c>
      <c r="B53" s="44" t="s">
        <v>64</v>
      </c>
      <c r="C53" s="20">
        <f>SUM(C54,C57,C66,C74)</f>
        <v>3503039.8000000003</v>
      </c>
      <c r="D53" s="20">
        <f>SUM(D54,D57,D66,D74)</f>
        <v>68306.2</v>
      </c>
      <c r="E53" s="26">
        <f t="shared" si="0"/>
        <v>3571346.0000000005</v>
      </c>
      <c r="F53" s="20">
        <f>SUM(F54,F57,F66,F74)</f>
        <v>3310036.7</v>
      </c>
      <c r="G53" s="20">
        <f>SUM(G54,G57,G66,G74)</f>
        <v>62251.5</v>
      </c>
      <c r="H53" s="53">
        <f t="shared" si="1"/>
        <v>3372288.2</v>
      </c>
    </row>
    <row r="54" spans="1:8" ht="15">
      <c r="A54" s="57" t="s">
        <v>99</v>
      </c>
      <c r="B54" s="58" t="s">
        <v>84</v>
      </c>
      <c r="C54" s="59">
        <f>SUM(C55:C56)</f>
        <v>427799.6</v>
      </c>
      <c r="D54" s="59">
        <f>D55+D56</f>
        <v>0</v>
      </c>
      <c r="E54" s="60">
        <f t="shared" si="0"/>
        <v>427799.6</v>
      </c>
      <c r="F54" s="59">
        <f>SUM(F55:F56)</f>
        <v>427799.6</v>
      </c>
      <c r="G54" s="59">
        <f>G55+G56</f>
        <v>0</v>
      </c>
      <c r="H54" s="61">
        <f t="shared" si="1"/>
        <v>427799.6</v>
      </c>
    </row>
    <row r="55" spans="1:8" ht="34.5" customHeight="1">
      <c r="A55" s="23" t="s">
        <v>100</v>
      </c>
      <c r="B55" s="13" t="s">
        <v>133</v>
      </c>
      <c r="C55" s="21">
        <v>427799.6</v>
      </c>
      <c r="D55" s="21"/>
      <c r="E55" s="27">
        <f t="shared" si="0"/>
        <v>427799.6</v>
      </c>
      <c r="F55" s="21">
        <v>427799.6</v>
      </c>
      <c r="G55" s="51"/>
      <c r="H55" s="51">
        <f t="shared" si="1"/>
        <v>427799.6</v>
      </c>
    </row>
    <row r="56" spans="1:8" ht="30">
      <c r="A56" s="23" t="s">
        <v>98</v>
      </c>
      <c r="B56" s="13" t="s">
        <v>65</v>
      </c>
      <c r="C56" s="21">
        <v>0</v>
      </c>
      <c r="D56" s="21"/>
      <c r="E56" s="27">
        <f t="shared" si="0"/>
        <v>0</v>
      </c>
      <c r="F56" s="21">
        <v>0</v>
      </c>
      <c r="G56" s="51"/>
      <c r="H56" s="51">
        <f t="shared" si="1"/>
        <v>0</v>
      </c>
    </row>
    <row r="57" spans="1:8" ht="30">
      <c r="A57" s="57" t="s">
        <v>115</v>
      </c>
      <c r="B57" s="62" t="s">
        <v>66</v>
      </c>
      <c r="C57" s="59">
        <f>SUM(C58:C65)</f>
        <v>1082204</v>
      </c>
      <c r="D57" s="59">
        <f>SUM(D58:D65)</f>
        <v>14121.7</v>
      </c>
      <c r="E57" s="60">
        <f t="shared" si="0"/>
        <v>1096325.7</v>
      </c>
      <c r="F57" s="59">
        <f>SUM(F58:F65)</f>
        <v>871453.2999999999</v>
      </c>
      <c r="G57" s="59">
        <f>SUM(G58:G65)</f>
        <v>11435.9</v>
      </c>
      <c r="H57" s="61">
        <f t="shared" si="1"/>
        <v>882889.2</v>
      </c>
    </row>
    <row r="58" spans="1:8" ht="63" customHeight="1">
      <c r="A58" s="23" t="s">
        <v>101</v>
      </c>
      <c r="B58" s="46" t="s">
        <v>82</v>
      </c>
      <c r="C58" s="21">
        <v>0</v>
      </c>
      <c r="D58" s="21"/>
      <c r="E58" s="27">
        <f t="shared" si="0"/>
        <v>0</v>
      </c>
      <c r="F58" s="21">
        <v>0</v>
      </c>
      <c r="G58" s="51"/>
      <c r="H58" s="51">
        <f t="shared" si="1"/>
        <v>0</v>
      </c>
    </row>
    <row r="59" spans="1:8" ht="108" customHeight="1">
      <c r="A59" s="23" t="s">
        <v>127</v>
      </c>
      <c r="B59" s="71" t="s">
        <v>128</v>
      </c>
      <c r="C59" s="21">
        <v>282490.8</v>
      </c>
      <c r="D59" s="21"/>
      <c r="E59" s="27">
        <f t="shared" si="0"/>
        <v>282490.8</v>
      </c>
      <c r="F59" s="21">
        <v>231108</v>
      </c>
      <c r="G59" s="21"/>
      <c r="H59" s="51">
        <f t="shared" si="1"/>
        <v>231108</v>
      </c>
    </row>
    <row r="60" spans="1:8" ht="79.5" customHeight="1">
      <c r="A60" s="23" t="s">
        <v>129</v>
      </c>
      <c r="B60" s="72" t="s">
        <v>130</v>
      </c>
      <c r="C60" s="21">
        <v>654270.7</v>
      </c>
      <c r="D60" s="21"/>
      <c r="E60" s="27">
        <f t="shared" si="0"/>
        <v>654270.7</v>
      </c>
      <c r="F60" s="21">
        <v>530846.5</v>
      </c>
      <c r="G60" s="21"/>
      <c r="H60" s="51">
        <f t="shared" si="1"/>
        <v>530846.5</v>
      </c>
    </row>
    <row r="61" spans="1:8" ht="61.5" customHeight="1">
      <c r="A61" s="73" t="s">
        <v>131</v>
      </c>
      <c r="B61" s="71" t="s">
        <v>132</v>
      </c>
      <c r="C61" s="21">
        <v>0</v>
      </c>
      <c r="D61" s="21"/>
      <c r="E61" s="27">
        <f t="shared" si="0"/>
        <v>0</v>
      </c>
      <c r="F61" s="21">
        <v>0</v>
      </c>
      <c r="G61" s="21"/>
      <c r="H61" s="51">
        <f t="shared" si="1"/>
        <v>0</v>
      </c>
    </row>
    <row r="62" spans="1:8" ht="61.5" customHeight="1">
      <c r="A62" s="23" t="s">
        <v>141</v>
      </c>
      <c r="B62" s="74" t="s">
        <v>142</v>
      </c>
      <c r="C62" s="21">
        <v>32102.1</v>
      </c>
      <c r="D62" s="21">
        <v>14121.7</v>
      </c>
      <c r="E62" s="27">
        <f>SUM(C62+D62)</f>
        <v>46223.8</v>
      </c>
      <c r="F62" s="21">
        <v>32102.1</v>
      </c>
      <c r="G62" s="21">
        <v>11435.9</v>
      </c>
      <c r="H62" s="51">
        <f>SUM(F62+G62)</f>
        <v>43538</v>
      </c>
    </row>
    <row r="63" spans="1:8" ht="30.75" customHeight="1">
      <c r="A63" s="23" t="s">
        <v>102</v>
      </c>
      <c r="B63" s="13" t="s">
        <v>94</v>
      </c>
      <c r="C63" s="21">
        <v>1501.2</v>
      </c>
      <c r="D63" s="21"/>
      <c r="E63" s="27">
        <v>1497.8</v>
      </c>
      <c r="F63" s="21">
        <v>1497.8</v>
      </c>
      <c r="G63" s="21"/>
      <c r="H63" s="51">
        <f t="shared" si="1"/>
        <v>1497.8</v>
      </c>
    </row>
    <row r="64" spans="1:8" ht="32.25" customHeight="1">
      <c r="A64" s="23" t="s">
        <v>103</v>
      </c>
      <c r="B64" s="24" t="s">
        <v>117</v>
      </c>
      <c r="C64" s="21">
        <v>14718.7</v>
      </c>
      <c r="D64" s="21"/>
      <c r="E64" s="27">
        <f t="shared" si="0"/>
        <v>14718.7</v>
      </c>
      <c r="F64" s="21">
        <v>14718.7</v>
      </c>
      <c r="G64" s="51"/>
      <c r="H64" s="51">
        <f t="shared" si="1"/>
        <v>14718.7</v>
      </c>
    </row>
    <row r="65" spans="1:8" ht="18" customHeight="1">
      <c r="A65" s="23" t="s">
        <v>104</v>
      </c>
      <c r="B65" s="13" t="s">
        <v>67</v>
      </c>
      <c r="C65" s="21">
        <v>97120.5</v>
      </c>
      <c r="D65" s="21"/>
      <c r="E65" s="27">
        <f t="shared" si="0"/>
        <v>97120.5</v>
      </c>
      <c r="F65" s="21">
        <v>61180.2</v>
      </c>
      <c r="G65" s="51"/>
      <c r="H65" s="51">
        <f t="shared" si="1"/>
        <v>61180.2</v>
      </c>
    </row>
    <row r="66" spans="1:8" ht="15">
      <c r="A66" s="57" t="s">
        <v>105</v>
      </c>
      <c r="B66" s="63" t="s">
        <v>74</v>
      </c>
      <c r="C66" s="59">
        <f>SUM(C67:C73)</f>
        <v>1990339.8</v>
      </c>
      <c r="D66" s="59">
        <f>D67+D68+D69+D70+D71+D72+D73</f>
        <v>7937.5</v>
      </c>
      <c r="E66" s="60">
        <f t="shared" si="0"/>
        <v>1998277.3</v>
      </c>
      <c r="F66" s="59">
        <f>SUM(F67:F73)</f>
        <v>2008483.3</v>
      </c>
      <c r="G66" s="59">
        <f>G67+G68+G69+G70+G71+G72+G73</f>
        <v>4568.6</v>
      </c>
      <c r="H66" s="61">
        <f t="shared" si="1"/>
        <v>2013051.9000000001</v>
      </c>
    </row>
    <row r="67" spans="1:8" ht="30">
      <c r="A67" s="23" t="s">
        <v>106</v>
      </c>
      <c r="B67" s="13" t="s">
        <v>69</v>
      </c>
      <c r="C67" s="21">
        <v>1914644.1</v>
      </c>
      <c r="D67" s="21">
        <v>4957.9</v>
      </c>
      <c r="E67" s="27">
        <f t="shared" si="0"/>
        <v>1919602</v>
      </c>
      <c r="F67" s="21">
        <v>1930911.1</v>
      </c>
      <c r="G67" s="21">
        <v>4568.6</v>
      </c>
      <c r="H67" s="51">
        <f t="shared" si="1"/>
        <v>1935479.7000000002</v>
      </c>
    </row>
    <row r="68" spans="1:8" ht="75.75" customHeight="1">
      <c r="A68" s="23" t="s">
        <v>107</v>
      </c>
      <c r="B68" s="13" t="s">
        <v>73</v>
      </c>
      <c r="C68" s="21">
        <v>43531</v>
      </c>
      <c r="D68" s="21"/>
      <c r="E68" s="27">
        <f t="shared" si="0"/>
        <v>43531</v>
      </c>
      <c r="F68" s="21">
        <v>43531</v>
      </c>
      <c r="G68" s="51"/>
      <c r="H68" s="51">
        <f t="shared" si="1"/>
        <v>43531</v>
      </c>
    </row>
    <row r="69" spans="1:8" ht="61.5" customHeight="1">
      <c r="A69" s="23" t="s">
        <v>108</v>
      </c>
      <c r="B69" s="13" t="s">
        <v>70</v>
      </c>
      <c r="C69" s="21">
        <v>14094.7</v>
      </c>
      <c r="D69" s="21"/>
      <c r="E69" s="27">
        <f t="shared" si="0"/>
        <v>14094.7</v>
      </c>
      <c r="F69" s="21">
        <v>15856.5</v>
      </c>
      <c r="G69" s="51"/>
      <c r="H69" s="51">
        <f t="shared" si="1"/>
        <v>15856.5</v>
      </c>
    </row>
    <row r="70" spans="1:8" ht="60">
      <c r="A70" s="23" t="s">
        <v>109</v>
      </c>
      <c r="B70" s="47" t="s">
        <v>83</v>
      </c>
      <c r="C70" s="21">
        <v>6.2</v>
      </c>
      <c r="D70" s="21"/>
      <c r="E70" s="27">
        <f t="shared" si="0"/>
        <v>6.2</v>
      </c>
      <c r="F70" s="21">
        <v>11.9</v>
      </c>
      <c r="G70" s="51"/>
      <c r="H70" s="51">
        <f t="shared" si="1"/>
        <v>11.9</v>
      </c>
    </row>
    <row r="71" spans="1:8" ht="60.75" customHeight="1">
      <c r="A71" s="23" t="s">
        <v>110</v>
      </c>
      <c r="B71" s="13" t="s">
        <v>93</v>
      </c>
      <c r="C71" s="21">
        <v>9450.2</v>
      </c>
      <c r="D71" s="21">
        <v>2835.3</v>
      </c>
      <c r="E71" s="27">
        <f t="shared" si="0"/>
        <v>12285.5</v>
      </c>
      <c r="F71" s="21">
        <v>9450.2</v>
      </c>
      <c r="G71" s="70"/>
      <c r="H71" s="51">
        <f t="shared" si="1"/>
        <v>9450.2</v>
      </c>
    </row>
    <row r="72" spans="1:8" ht="60.75" customHeight="1">
      <c r="A72" s="23" t="s">
        <v>111</v>
      </c>
      <c r="B72" s="13" t="s">
        <v>95</v>
      </c>
      <c r="C72" s="21">
        <v>1890</v>
      </c>
      <c r="D72" s="21">
        <v>0.1</v>
      </c>
      <c r="E72" s="27">
        <f t="shared" si="0"/>
        <v>1890.1</v>
      </c>
      <c r="F72" s="21">
        <v>1890</v>
      </c>
      <c r="G72" s="51"/>
      <c r="H72" s="51">
        <f t="shared" si="1"/>
        <v>1890</v>
      </c>
    </row>
    <row r="73" spans="1:8" ht="30">
      <c r="A73" s="23" t="s">
        <v>112</v>
      </c>
      <c r="B73" s="24" t="s">
        <v>68</v>
      </c>
      <c r="C73" s="21">
        <v>6723.6</v>
      </c>
      <c r="D73" s="21">
        <v>144.2</v>
      </c>
      <c r="E73" s="27">
        <f t="shared" si="0"/>
        <v>6867.8</v>
      </c>
      <c r="F73" s="21">
        <v>6832.6</v>
      </c>
      <c r="G73" s="51"/>
      <c r="H73" s="51">
        <f t="shared" si="1"/>
        <v>6832.6</v>
      </c>
    </row>
    <row r="74" spans="1:8" ht="15">
      <c r="A74" s="57" t="s">
        <v>113</v>
      </c>
      <c r="B74" s="62" t="s">
        <v>71</v>
      </c>
      <c r="C74" s="59">
        <f>SUM(C75:C76)</f>
        <v>2696.4</v>
      </c>
      <c r="D74" s="21">
        <f>SUM(D75:D76)</f>
        <v>46247</v>
      </c>
      <c r="E74" s="60">
        <f t="shared" si="0"/>
        <v>48943.4</v>
      </c>
      <c r="F74" s="59">
        <f>SUM(F75:F76)</f>
        <v>2300.5</v>
      </c>
      <c r="G74" s="59">
        <f>SUM(G75:G76)</f>
        <v>46247</v>
      </c>
      <c r="H74" s="61">
        <f t="shared" si="1"/>
        <v>48547.5</v>
      </c>
    </row>
    <row r="75" spans="1:8" ht="51" customHeight="1">
      <c r="A75" s="23" t="s">
        <v>134</v>
      </c>
      <c r="B75" s="24" t="s">
        <v>135</v>
      </c>
      <c r="C75" s="21">
        <v>0</v>
      </c>
      <c r="D75" s="21">
        <v>46247</v>
      </c>
      <c r="E75" s="51">
        <f>SUM(C75+D75)</f>
        <v>46247</v>
      </c>
      <c r="F75" s="21">
        <v>0</v>
      </c>
      <c r="G75" s="21">
        <v>46247</v>
      </c>
      <c r="H75" s="51">
        <f>SUM(F75+G75)</f>
        <v>46247</v>
      </c>
    </row>
    <row r="76" spans="1:8" ht="30">
      <c r="A76" s="23" t="s">
        <v>114</v>
      </c>
      <c r="B76" s="13" t="s">
        <v>72</v>
      </c>
      <c r="C76" s="21">
        <v>2696.4</v>
      </c>
      <c r="D76" s="21"/>
      <c r="E76" s="27">
        <f t="shared" si="0"/>
        <v>2696.4</v>
      </c>
      <c r="F76" s="21">
        <v>2300.5</v>
      </c>
      <c r="G76" s="51"/>
      <c r="H76" s="51">
        <f t="shared" si="1"/>
        <v>2300.5</v>
      </c>
    </row>
    <row r="77" spans="1:8" ht="14.25">
      <c r="A77" s="10"/>
      <c r="B77" s="45" t="s">
        <v>15</v>
      </c>
      <c r="C77" s="28">
        <f>SUM(C12+C52)</f>
        <v>4853074.300000001</v>
      </c>
      <c r="D77" s="28">
        <f>SUM(D12+D52)</f>
        <v>68306.2</v>
      </c>
      <c r="E77" s="28">
        <f t="shared" si="0"/>
        <v>4921380.500000001</v>
      </c>
      <c r="F77" s="28">
        <f>SUM(F12+F52)</f>
        <v>4650806.100000001</v>
      </c>
      <c r="G77" s="28">
        <f>SUM(G12+G52)</f>
        <v>62251.5</v>
      </c>
      <c r="H77" s="55">
        <f t="shared" si="1"/>
        <v>4713057.600000001</v>
      </c>
    </row>
  </sheetData>
  <sheetProtection/>
  <mergeCells count="13">
    <mergeCell ref="E9:E10"/>
    <mergeCell ref="C9:C10"/>
    <mergeCell ref="F9:F10"/>
    <mergeCell ref="G9:G10"/>
    <mergeCell ref="H9:H10"/>
    <mergeCell ref="A6:G7"/>
    <mergeCell ref="G1:H1"/>
    <mergeCell ref="G2:H2"/>
    <mergeCell ref="G3:H3"/>
    <mergeCell ref="G4:H4"/>
    <mergeCell ref="A9:A10"/>
    <mergeCell ref="B9:B10"/>
    <mergeCell ref="D9:D10"/>
  </mergeCells>
  <printOptions/>
  <pageMargins left="1.1811023622047245" right="0" top="0.5511811023622047" bottom="0.5905511811023623" header="0" footer="0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2021-02-18T05:40:40Z</cp:lastPrinted>
  <dcterms:created xsi:type="dcterms:W3CDTF">2008-08-05T09:03:05Z</dcterms:created>
  <dcterms:modified xsi:type="dcterms:W3CDTF">2021-02-18T05:40:41Z</dcterms:modified>
  <cp:category/>
  <cp:version/>
  <cp:contentType/>
  <cp:contentStatus/>
</cp:coreProperties>
</file>